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L17" i="1"/>
  <c r="K17"/>
  <c r="J17"/>
  <c r="I17"/>
  <c r="H17"/>
  <c r="G17"/>
  <c r="F17"/>
  <c r="E17"/>
  <c r="D17"/>
  <c r="C17"/>
  <c r="C16"/>
  <c r="C18"/>
  <c r="D16"/>
  <c r="F16"/>
  <c r="F15"/>
  <c r="D23"/>
  <c r="D24" s="1"/>
  <c r="L23"/>
  <c r="L24" s="1"/>
  <c r="K23"/>
  <c r="K24" s="1"/>
  <c r="J23"/>
  <c r="J24" s="1"/>
  <c r="I23"/>
  <c r="I24" s="1"/>
  <c r="H23"/>
  <c r="H24" s="1"/>
  <c r="G23"/>
  <c r="G24" s="1"/>
  <c r="F23"/>
  <c r="F24" s="1"/>
  <c r="E23"/>
  <c r="E24" s="1"/>
  <c r="C23"/>
  <c r="C24" s="1"/>
  <c r="L18"/>
  <c r="K18"/>
  <c r="J18"/>
  <c r="I18"/>
  <c r="H18"/>
  <c r="G18"/>
  <c r="F18"/>
  <c r="E18"/>
  <c r="D18"/>
  <c r="L16"/>
  <c r="K16"/>
  <c r="J16"/>
  <c r="I16"/>
  <c r="H16"/>
  <c r="H19" s="1"/>
  <c r="G16"/>
  <c r="E16"/>
  <c r="C19"/>
  <c r="M22"/>
  <c r="M21"/>
  <c r="M20"/>
  <c r="M14"/>
  <c r="M13"/>
  <c r="M12"/>
  <c r="M11"/>
  <c r="L15"/>
  <c r="K15"/>
  <c r="J15"/>
  <c r="C15"/>
  <c r="H15"/>
  <c r="G15"/>
  <c r="E15"/>
  <c r="D15"/>
  <c r="I15"/>
  <c r="I19" l="1"/>
  <c r="M17"/>
  <c r="M24"/>
  <c r="M15"/>
  <c r="G19"/>
  <c r="L19"/>
  <c r="K19"/>
  <c r="J19"/>
  <c r="M23"/>
  <c r="F19"/>
  <c r="E19"/>
  <c r="M16"/>
  <c r="D19"/>
  <c r="M18"/>
  <c r="M19" l="1"/>
</calcChain>
</file>

<file path=xl/sharedStrings.xml><?xml version="1.0" encoding="utf-8"?>
<sst xmlns="http://schemas.openxmlformats.org/spreadsheetml/2006/main" count="29" uniqueCount="25">
  <si>
    <t>Найм жилья</t>
  </si>
  <si>
    <t>Вывоз ЖБО</t>
  </si>
  <si>
    <t>25а</t>
  </si>
  <si>
    <t>ул. Ленина</t>
  </si>
  <si>
    <t>ул. Мартьянова</t>
  </si>
  <si>
    <t xml:space="preserve">624171,Свердловская область, с. Быньги  ул. Мартьянова, д.40 </t>
  </si>
  <si>
    <t>Тел.89086323736,e-mail: uk.avdeev@yandex.ru</t>
  </si>
  <si>
    <t>ОГРН:1126682000774, ИНН:6682000731 КПП:668201001</t>
  </si>
  <si>
    <t>р/с : 40702810918600000158 в Дополнительный офис  «Невьянский» ОАО «СКБ-Банк» г.Екатеринбург к/30101810800000000756, БИК:046577756</t>
  </si>
  <si>
    <t>№ п/п</t>
  </si>
  <si>
    <t>Задолженность на 01.01.2015 г.</t>
  </si>
  <si>
    <t>ВСЕГО:</t>
  </si>
  <si>
    <t>Задолженность в т.ч.:               Содержание жилья</t>
  </si>
  <si>
    <r>
      <t xml:space="preserve">Наименование                </t>
    </r>
    <r>
      <rPr>
        <vertAlign val="superscript"/>
        <sz val="18"/>
        <color theme="1"/>
        <rFont val="Times New Roman"/>
        <family val="1"/>
        <charset val="204"/>
      </rPr>
      <t>Адрес</t>
    </r>
  </si>
  <si>
    <t>Начислено в т.ч.:                         Содержание жилья</t>
  </si>
  <si>
    <t>ИТОГО: начислено                      за январь 2015 г.</t>
  </si>
  <si>
    <t>ИТОГО: оплата                             за январь 2015 г.</t>
  </si>
  <si>
    <t>ИТОГО: задолженность за январь 2015 г.</t>
  </si>
  <si>
    <t>Январь 2015 г.</t>
  </si>
  <si>
    <t>Оплачено в т.ч.:                       Содержание жилья</t>
  </si>
  <si>
    <t xml:space="preserve">Дебиторская задолженность </t>
  </si>
  <si>
    <t>Н.И.Сафронова</t>
  </si>
  <si>
    <t>Экономист ООО "УККомфорт-Сервис"</t>
  </si>
  <si>
    <t>Отчет по начислению и оплате за предоставленные жилищно - коммунальные услуги</t>
  </si>
  <si>
    <t>Общество с ограниченной ответственностью "Управляющая Компания Комфорт-Сервис"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</si>
</sst>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vertAlign val="superscript"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0" xfId="0" applyFont="1"/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2" fillId="0" borderId="5" xfId="0" applyNumberFormat="1" applyFont="1" applyBorder="1"/>
    <xf numFmtId="2" fontId="2" fillId="0" borderId="2" xfId="0" applyNumberFormat="1" applyFont="1" applyBorder="1"/>
    <xf numFmtId="2" fontId="2" fillId="2" borderId="5" xfId="0" applyNumberFormat="1" applyFont="1" applyFill="1" applyBorder="1"/>
    <xf numFmtId="2" fontId="2" fillId="2" borderId="2" xfId="0" applyNumberFormat="1" applyFont="1" applyFill="1" applyBorder="1"/>
    <xf numFmtId="2" fontId="2" fillId="0" borderId="9" xfId="0" applyNumberFormat="1" applyFont="1" applyBorder="1"/>
    <xf numFmtId="2" fontId="2" fillId="0" borderId="3" xfId="0" applyNumberFormat="1" applyFont="1" applyBorder="1"/>
    <xf numFmtId="2" fontId="2" fillId="0" borderId="11" xfId="0" applyNumberFormat="1" applyFont="1" applyBorder="1"/>
    <xf numFmtId="2" fontId="2" fillId="2" borderId="9" xfId="0" applyNumberFormat="1" applyFont="1" applyFill="1" applyBorder="1"/>
    <xf numFmtId="2" fontId="2" fillId="2" borderId="3" xfId="0" applyNumberFormat="1" applyFont="1" applyFill="1" applyBorder="1"/>
    <xf numFmtId="2" fontId="2" fillId="2" borderId="11" xfId="0" applyNumberFormat="1" applyFont="1" applyFill="1" applyBorder="1"/>
    <xf numFmtId="0" fontId="2" fillId="0" borderId="10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wrapText="1"/>
    </xf>
    <xf numFmtId="2" fontId="2" fillId="3" borderId="12" xfId="0" applyNumberFormat="1" applyFont="1" applyFill="1" applyBorder="1"/>
    <xf numFmtId="2" fontId="2" fillId="3" borderId="6" xfId="0" applyNumberFormat="1" applyFont="1" applyFill="1" applyBorder="1"/>
    <xf numFmtId="0" fontId="1" fillId="4" borderId="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wrapText="1"/>
    </xf>
    <xf numFmtId="2" fontId="2" fillId="4" borderId="12" xfId="0" applyNumberFormat="1" applyFont="1" applyFill="1" applyBorder="1"/>
    <xf numFmtId="2" fontId="2" fillId="4" borderId="6" xfId="0" applyNumberFormat="1" applyFont="1" applyFill="1" applyBorder="1"/>
    <xf numFmtId="2" fontId="2" fillId="0" borderId="8" xfId="0" applyNumberFormat="1" applyFont="1" applyBorder="1"/>
    <xf numFmtId="2" fontId="2" fillId="0" borderId="23" xfId="0" applyNumberFormat="1" applyFont="1" applyBorder="1"/>
    <xf numFmtId="2" fontId="2" fillId="0" borderId="24" xfId="0" applyNumberFormat="1" applyFont="1" applyBorder="1"/>
    <xf numFmtId="2" fontId="2" fillId="3" borderId="25" xfId="0" applyNumberFormat="1" applyFont="1" applyFill="1" applyBorder="1"/>
    <xf numFmtId="2" fontId="2" fillId="2" borderId="8" xfId="0" applyNumberFormat="1" applyFont="1" applyFill="1" applyBorder="1"/>
    <xf numFmtId="2" fontId="2" fillId="2" borderId="23" xfId="0" applyNumberFormat="1" applyFont="1" applyFill="1" applyBorder="1"/>
    <xf numFmtId="2" fontId="2" fillId="2" borderId="24" xfId="0" applyNumberFormat="1" applyFont="1" applyFill="1" applyBorder="1"/>
    <xf numFmtId="2" fontId="2" fillId="4" borderId="25" xfId="0" applyNumberFormat="1" applyFont="1" applyFill="1" applyBorder="1"/>
    <xf numFmtId="0" fontId="1" fillId="0" borderId="0" xfId="0" applyFont="1" applyAlignment="1">
      <alignment vertical="center"/>
    </xf>
    <xf numFmtId="2" fontId="2" fillId="0" borderId="27" xfId="0" applyNumberFormat="1" applyFont="1" applyBorder="1" applyAlignment="1"/>
    <xf numFmtId="2" fontId="2" fillId="0" borderId="19" xfId="0" applyNumberFormat="1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3" borderId="4" xfId="0" applyFont="1" applyFill="1" applyBorder="1" applyAlignment="1"/>
    <xf numFmtId="0" fontId="2" fillId="0" borderId="27" xfId="0" applyFont="1" applyBorder="1" applyAlignment="1"/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wrapText="1"/>
    </xf>
    <xf numFmtId="2" fontId="2" fillId="4" borderId="9" xfId="0" applyNumberFormat="1" applyFont="1" applyFill="1" applyBorder="1"/>
    <xf numFmtId="2" fontId="2" fillId="4" borderId="5" xfId="0" applyNumberFormat="1" applyFont="1" applyFill="1" applyBorder="1"/>
    <xf numFmtId="2" fontId="2" fillId="4" borderId="8" xfId="0" applyNumberFormat="1" applyFont="1" applyFill="1" applyBorder="1"/>
    <xf numFmtId="2" fontId="2" fillId="4" borderId="27" xfId="0" applyNumberFormat="1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2" fontId="2" fillId="2" borderId="0" xfId="0" applyNumberFormat="1" applyFont="1" applyFill="1" applyBorder="1"/>
    <xf numFmtId="2" fontId="2" fillId="2" borderId="0" xfId="0" applyNumberFormat="1" applyFont="1" applyFill="1" applyBorder="1" applyAlignment="1"/>
    <xf numFmtId="0" fontId="0" fillId="2" borderId="0" xfId="0" applyFill="1"/>
    <xf numFmtId="2" fontId="2" fillId="4" borderId="4" xfId="0" applyNumberFormat="1" applyFont="1" applyFill="1" applyBorder="1" applyAlignment="1"/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Font="1" applyAlignment="1" applyProtection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k.avdeev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A8" sqref="A8:M8"/>
    </sheetView>
  </sheetViews>
  <sheetFormatPr defaultRowHeight="15"/>
  <cols>
    <col min="1" max="1" width="3.7109375" customWidth="1"/>
    <col min="2" max="2" width="32" customWidth="1"/>
    <col min="3" max="8" width="9.5703125" bestFit="1" customWidth="1"/>
    <col min="9" max="9" width="9.7109375" bestFit="1" customWidth="1"/>
    <col min="10" max="12" width="9.5703125" bestFit="1" customWidth="1"/>
    <col min="13" max="13" width="10.7109375" style="36" bestFit="1" customWidth="1"/>
  </cols>
  <sheetData>
    <row r="1" spans="1:13" ht="15.75">
      <c r="A1" s="46"/>
      <c r="B1" s="64" t="s">
        <v>24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47"/>
    </row>
    <row r="2" spans="1:13" ht="14.25" customHeight="1">
      <c r="A2" s="46"/>
      <c r="B2" s="65" t="s">
        <v>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47"/>
    </row>
    <row r="3" spans="1:13" ht="12.75" customHeight="1">
      <c r="A3" s="46"/>
      <c r="B3" s="66" t="s">
        <v>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47"/>
    </row>
    <row r="4" spans="1:13" ht="15.75">
      <c r="A4" s="46"/>
      <c r="B4" s="65" t="s">
        <v>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47"/>
    </row>
    <row r="5" spans="1:13" ht="15" customHeight="1">
      <c r="A5" s="72" t="s">
        <v>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7.5" customHeight="1">
      <c r="A6" s="46"/>
      <c r="B6" s="46"/>
      <c r="C6" s="1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5.75">
      <c r="A7" s="46"/>
      <c r="B7" s="64" t="s">
        <v>23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7.25" customHeight="1" thickBot="1">
      <c r="A8" s="64" t="s">
        <v>18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ht="16.5" thickBot="1">
      <c r="A9" s="62" t="s">
        <v>9</v>
      </c>
      <c r="B9" s="70" t="s">
        <v>13</v>
      </c>
      <c r="C9" s="67" t="s">
        <v>3</v>
      </c>
      <c r="D9" s="67"/>
      <c r="E9" s="67"/>
      <c r="F9" s="67"/>
      <c r="G9" s="67"/>
      <c r="H9" s="67"/>
      <c r="I9" s="68"/>
      <c r="J9" s="69" t="s">
        <v>4</v>
      </c>
      <c r="K9" s="67"/>
      <c r="L9" s="67"/>
      <c r="M9" s="60" t="s">
        <v>11</v>
      </c>
    </row>
    <row r="10" spans="1:13" ht="25.5" customHeight="1" thickBot="1">
      <c r="A10" s="63"/>
      <c r="B10" s="71"/>
      <c r="C10" s="43">
        <v>15</v>
      </c>
      <c r="D10" s="44">
        <v>17</v>
      </c>
      <c r="E10" s="44">
        <v>19</v>
      </c>
      <c r="F10" s="44">
        <v>21</v>
      </c>
      <c r="G10" s="44">
        <v>23</v>
      </c>
      <c r="H10" s="44">
        <v>25</v>
      </c>
      <c r="I10" s="44" t="s">
        <v>2</v>
      </c>
      <c r="J10" s="44">
        <v>30</v>
      </c>
      <c r="K10" s="44">
        <v>32</v>
      </c>
      <c r="L10" s="45">
        <v>34</v>
      </c>
      <c r="M10" s="61"/>
    </row>
    <row r="11" spans="1:13" ht="18" customHeight="1">
      <c r="A11" s="48">
        <v>1</v>
      </c>
      <c r="B11" s="49" t="s">
        <v>10</v>
      </c>
      <c r="C11" s="50">
        <v>18005.54</v>
      </c>
      <c r="D11" s="51">
        <v>12408.55</v>
      </c>
      <c r="E11" s="51">
        <v>11678.05</v>
      </c>
      <c r="F11" s="51">
        <v>30239.68</v>
      </c>
      <c r="G11" s="51">
        <v>6901.58</v>
      </c>
      <c r="H11" s="51">
        <v>20260.7</v>
      </c>
      <c r="I11" s="51">
        <v>46676.63</v>
      </c>
      <c r="J11" s="51">
        <v>36319.879999999997</v>
      </c>
      <c r="K11" s="51">
        <v>11744.14</v>
      </c>
      <c r="L11" s="52">
        <v>81138.13</v>
      </c>
      <c r="M11" s="53">
        <f>SUM(C11:L11)</f>
        <v>275372.88</v>
      </c>
    </row>
    <row r="12" spans="1:13" ht="31.5">
      <c r="A12" s="18">
        <v>2</v>
      </c>
      <c r="B12" s="15" t="s">
        <v>14</v>
      </c>
      <c r="C12" s="9">
        <v>18072.79</v>
      </c>
      <c r="D12" s="2">
        <v>19231.669999999998</v>
      </c>
      <c r="E12" s="2">
        <v>19476.849999999999</v>
      </c>
      <c r="F12" s="2">
        <v>19115.241999999998</v>
      </c>
      <c r="G12" s="2">
        <v>10872.42</v>
      </c>
      <c r="H12" s="2">
        <v>18313.351999999999</v>
      </c>
      <c r="I12" s="2">
        <v>20367.13</v>
      </c>
      <c r="J12" s="2">
        <v>17901.82</v>
      </c>
      <c r="K12" s="2">
        <v>18237.7</v>
      </c>
      <c r="L12" s="29">
        <v>18516.310000000001</v>
      </c>
      <c r="M12" s="38">
        <f>SUM(C12:L12)</f>
        <v>180105.28400000001</v>
      </c>
    </row>
    <row r="13" spans="1:13" ht="15.75">
      <c r="A13" s="18">
        <v>3</v>
      </c>
      <c r="B13" s="15" t="s">
        <v>0</v>
      </c>
      <c r="C13" s="9">
        <v>366.54</v>
      </c>
      <c r="D13" s="2">
        <v>311.60000000000002</v>
      </c>
      <c r="E13" s="2">
        <v>0</v>
      </c>
      <c r="F13" s="2">
        <v>0</v>
      </c>
      <c r="G13" s="2">
        <v>208.95</v>
      </c>
      <c r="H13" s="2">
        <v>0</v>
      </c>
      <c r="I13" s="2">
        <v>3288.01</v>
      </c>
      <c r="J13" s="2">
        <v>0</v>
      </c>
      <c r="K13" s="2">
        <v>268.14</v>
      </c>
      <c r="L13" s="29">
        <v>636.32000000000005</v>
      </c>
      <c r="M13" s="39">
        <f t="shared" ref="M13:M23" si="0">SUM(C13:L13)</f>
        <v>5079.5600000000004</v>
      </c>
    </row>
    <row r="14" spans="1:13" ht="16.5" thickBot="1">
      <c r="A14" s="19">
        <v>4</v>
      </c>
      <c r="B14" s="16" t="s">
        <v>1</v>
      </c>
      <c r="C14" s="10">
        <v>14000.28</v>
      </c>
      <c r="D14" s="5">
        <v>19675.66</v>
      </c>
      <c r="E14" s="5">
        <v>17918.900000000001</v>
      </c>
      <c r="F14" s="5">
        <v>18621.599999999999</v>
      </c>
      <c r="G14" s="5">
        <v>10525.52</v>
      </c>
      <c r="H14" s="5">
        <v>17216.199000000001</v>
      </c>
      <c r="I14" s="5">
        <v>18894.88</v>
      </c>
      <c r="J14" s="5">
        <v>14405.39</v>
      </c>
      <c r="K14" s="5">
        <v>17957.939999999999</v>
      </c>
      <c r="L14" s="30">
        <v>16310.94</v>
      </c>
      <c r="M14" s="40">
        <f t="shared" si="0"/>
        <v>165527.30900000001</v>
      </c>
    </row>
    <row r="15" spans="1:13" ht="33" customHeight="1" thickBot="1">
      <c r="A15" s="20">
        <v>5</v>
      </c>
      <c r="B15" s="21" t="s">
        <v>15</v>
      </c>
      <c r="C15" s="22">
        <f>SUM(C12:C14)</f>
        <v>32439.61</v>
      </c>
      <c r="D15" s="23">
        <f t="shared" ref="D15:H15" si="1">SUM(D12:D14)</f>
        <v>39218.929999999993</v>
      </c>
      <c r="E15" s="23">
        <f t="shared" si="1"/>
        <v>37395.75</v>
      </c>
      <c r="F15" s="23">
        <f>SUM(F12:F14)</f>
        <v>37736.841999999997</v>
      </c>
      <c r="G15" s="23">
        <f t="shared" si="1"/>
        <v>21606.89</v>
      </c>
      <c r="H15" s="23">
        <f t="shared" si="1"/>
        <v>35529.550999999999</v>
      </c>
      <c r="I15" s="23">
        <f>SUM(I12:I14)</f>
        <v>42550.020000000004</v>
      </c>
      <c r="J15" s="23">
        <f t="shared" ref="J15:L15" si="2">SUM(J12:J14)</f>
        <v>32307.21</v>
      </c>
      <c r="K15" s="23">
        <f t="shared" si="2"/>
        <v>36463.78</v>
      </c>
      <c r="L15" s="31">
        <f t="shared" si="2"/>
        <v>35463.57</v>
      </c>
      <c r="M15" s="41">
        <f t="shared" si="0"/>
        <v>350712.15299999999</v>
      </c>
    </row>
    <row r="16" spans="1:13" ht="33.75" customHeight="1">
      <c r="A16" s="17">
        <v>6</v>
      </c>
      <c r="B16" s="14" t="s">
        <v>19</v>
      </c>
      <c r="C16" s="8">
        <f>C12-C20</f>
        <v>16875.79</v>
      </c>
      <c r="D16" s="4">
        <f>D12-D20</f>
        <v>19812.769999999997</v>
      </c>
      <c r="E16" s="4">
        <f t="shared" ref="E16:L16" si="3">E12-E20</f>
        <v>20141.879999999997</v>
      </c>
      <c r="F16" s="4">
        <f>F12-F20</f>
        <v>18061.121999999999</v>
      </c>
      <c r="G16" s="4">
        <f t="shared" si="3"/>
        <v>13079.869999999999</v>
      </c>
      <c r="H16" s="4">
        <f t="shared" si="3"/>
        <v>20341.721999999998</v>
      </c>
      <c r="I16" s="4">
        <f t="shared" si="3"/>
        <v>22012.71</v>
      </c>
      <c r="J16" s="4">
        <f t="shared" si="3"/>
        <v>16451.599999999999</v>
      </c>
      <c r="K16" s="4">
        <f t="shared" si="3"/>
        <v>20161.2</v>
      </c>
      <c r="L16" s="28">
        <f t="shared" si="3"/>
        <v>17229.77</v>
      </c>
      <c r="M16" s="37">
        <f>SUM(C16:L16)</f>
        <v>184168.43399999998</v>
      </c>
    </row>
    <row r="17" spans="1:13" ht="16.5" customHeight="1">
      <c r="A17" s="18">
        <v>7</v>
      </c>
      <c r="B17" s="15" t="s">
        <v>0</v>
      </c>
      <c r="C17" s="9">
        <f>C13+(C21)</f>
        <v>0</v>
      </c>
      <c r="D17" s="2">
        <f t="shared" ref="D17:L17" si="4">D13+(D21)</f>
        <v>0</v>
      </c>
      <c r="E17" s="2">
        <f t="shared" si="4"/>
        <v>0</v>
      </c>
      <c r="F17" s="2">
        <f t="shared" si="4"/>
        <v>0</v>
      </c>
      <c r="G17" s="2">
        <f t="shared" si="4"/>
        <v>0</v>
      </c>
      <c r="H17" s="2">
        <f t="shared" si="4"/>
        <v>0</v>
      </c>
      <c r="I17" s="2">
        <f t="shared" si="4"/>
        <v>2837.6200000000003</v>
      </c>
      <c r="J17" s="2">
        <f t="shared" si="4"/>
        <v>0</v>
      </c>
      <c r="K17" s="2">
        <f t="shared" si="4"/>
        <v>268.14</v>
      </c>
      <c r="L17" s="29">
        <f t="shared" si="4"/>
        <v>724.88000000000011</v>
      </c>
      <c r="M17" s="39">
        <f t="shared" si="0"/>
        <v>3830.6400000000003</v>
      </c>
    </row>
    <row r="18" spans="1:13" ht="15" customHeight="1" thickBot="1">
      <c r="A18" s="19">
        <v>8</v>
      </c>
      <c r="B18" s="16" t="s">
        <v>1</v>
      </c>
      <c r="C18" s="10">
        <f>C14+C22</f>
        <v>14245.85</v>
      </c>
      <c r="D18" s="5">
        <f t="shared" ref="D18:L18" si="5">D14-D22</f>
        <v>19867.560000000001</v>
      </c>
      <c r="E18" s="5">
        <f t="shared" si="5"/>
        <v>17567.510000000002</v>
      </c>
      <c r="F18" s="5">
        <f t="shared" si="5"/>
        <v>21117.149999999998</v>
      </c>
      <c r="G18" s="5">
        <f t="shared" si="5"/>
        <v>12964.91</v>
      </c>
      <c r="H18" s="5">
        <f t="shared" si="5"/>
        <v>17567.859</v>
      </c>
      <c r="I18" s="5">
        <f t="shared" si="5"/>
        <v>23038.800000000003</v>
      </c>
      <c r="J18" s="5">
        <f t="shared" si="5"/>
        <v>15065.279999999999</v>
      </c>
      <c r="K18" s="5">
        <f t="shared" si="5"/>
        <v>19802.53</v>
      </c>
      <c r="L18" s="30">
        <f t="shared" si="5"/>
        <v>14713.34</v>
      </c>
      <c r="M18" s="40">
        <f t="shared" si="0"/>
        <v>175950.78899999999</v>
      </c>
    </row>
    <row r="19" spans="1:13" ht="32.25" thickBot="1">
      <c r="A19" s="20">
        <v>9</v>
      </c>
      <c r="B19" s="21" t="s">
        <v>16</v>
      </c>
      <c r="C19" s="22">
        <f>SUM(C16:C18)</f>
        <v>31121.64</v>
      </c>
      <c r="D19" s="23">
        <f t="shared" ref="D19:L19" si="6">SUM(D16:D18)</f>
        <v>39680.33</v>
      </c>
      <c r="E19" s="23">
        <f t="shared" si="6"/>
        <v>37709.39</v>
      </c>
      <c r="F19" s="23">
        <f>SUM(F16:F18)</f>
        <v>39178.271999999997</v>
      </c>
      <c r="G19" s="23">
        <f t="shared" si="6"/>
        <v>26044.78</v>
      </c>
      <c r="H19" s="23">
        <f t="shared" si="6"/>
        <v>37909.580999999998</v>
      </c>
      <c r="I19" s="23">
        <f t="shared" si="6"/>
        <v>47889.130000000005</v>
      </c>
      <c r="J19" s="23">
        <f t="shared" si="6"/>
        <v>31516.879999999997</v>
      </c>
      <c r="K19" s="23">
        <f t="shared" si="6"/>
        <v>40231.869999999995</v>
      </c>
      <c r="L19" s="31">
        <f t="shared" si="6"/>
        <v>32667.99</v>
      </c>
      <c r="M19" s="41">
        <f t="shared" si="0"/>
        <v>363949.86299999995</v>
      </c>
    </row>
    <row r="20" spans="1:13" ht="31.5">
      <c r="A20" s="17">
        <v>10</v>
      </c>
      <c r="B20" s="14" t="s">
        <v>12</v>
      </c>
      <c r="C20" s="11">
        <v>1197</v>
      </c>
      <c r="D20" s="6">
        <v>-581.1</v>
      </c>
      <c r="E20" s="6">
        <v>-665.03</v>
      </c>
      <c r="F20" s="6">
        <v>1054.1199999999999</v>
      </c>
      <c r="G20" s="6">
        <v>-2207.4499999999998</v>
      </c>
      <c r="H20" s="6">
        <v>-2028.37</v>
      </c>
      <c r="I20" s="6">
        <v>-1645.58</v>
      </c>
      <c r="J20" s="6">
        <v>1450.22</v>
      </c>
      <c r="K20" s="6">
        <v>-1923.5</v>
      </c>
      <c r="L20" s="32">
        <v>1286.54</v>
      </c>
      <c r="M20" s="42">
        <f t="shared" si="0"/>
        <v>-4063.1499999999996</v>
      </c>
    </row>
    <row r="21" spans="1:13" ht="15.75">
      <c r="A21" s="18">
        <v>11</v>
      </c>
      <c r="B21" s="15" t="s">
        <v>0</v>
      </c>
      <c r="C21" s="12">
        <v>-366.54</v>
      </c>
      <c r="D21" s="3">
        <v>-311.60000000000002</v>
      </c>
      <c r="E21" s="3">
        <v>0</v>
      </c>
      <c r="F21" s="3">
        <v>0</v>
      </c>
      <c r="G21" s="3">
        <v>-208.95</v>
      </c>
      <c r="H21" s="3">
        <v>0</v>
      </c>
      <c r="I21" s="3">
        <v>-450.39</v>
      </c>
      <c r="J21" s="3">
        <v>0</v>
      </c>
      <c r="K21" s="3">
        <v>0</v>
      </c>
      <c r="L21" s="33">
        <v>88.56</v>
      </c>
      <c r="M21" s="39">
        <f t="shared" si="0"/>
        <v>-1248.92</v>
      </c>
    </row>
    <row r="22" spans="1:13" ht="16.5" thickBot="1">
      <c r="A22" s="19">
        <v>12</v>
      </c>
      <c r="B22" s="16" t="s">
        <v>1</v>
      </c>
      <c r="C22" s="13">
        <v>245.57</v>
      </c>
      <c r="D22" s="7">
        <v>-191.9</v>
      </c>
      <c r="E22" s="7">
        <v>351.39</v>
      </c>
      <c r="F22" s="7">
        <v>-2495.5500000000002</v>
      </c>
      <c r="G22" s="7">
        <v>-2439.39</v>
      </c>
      <c r="H22" s="7">
        <v>-351.66</v>
      </c>
      <c r="I22" s="7">
        <v>-4143.92</v>
      </c>
      <c r="J22" s="7">
        <v>-659.89</v>
      </c>
      <c r="K22" s="7">
        <v>-1844.59</v>
      </c>
      <c r="L22" s="34">
        <v>1597.6</v>
      </c>
      <c r="M22" s="40">
        <f t="shared" si="0"/>
        <v>-9932.3399999999983</v>
      </c>
    </row>
    <row r="23" spans="1:13" ht="32.25" thickBot="1">
      <c r="A23" s="20">
        <v>13</v>
      </c>
      <c r="B23" s="21" t="s">
        <v>17</v>
      </c>
      <c r="C23" s="22">
        <f>SUM(C20:C22)</f>
        <v>1076.03</v>
      </c>
      <c r="D23" s="23">
        <f>SUM(D20:D22)</f>
        <v>-1084.6000000000001</v>
      </c>
      <c r="E23" s="23">
        <f t="shared" ref="E23:L23" si="7">SUM(E20:E22)</f>
        <v>-313.64</v>
      </c>
      <c r="F23" s="23">
        <f t="shared" si="7"/>
        <v>-1441.4300000000003</v>
      </c>
      <c r="G23" s="23">
        <f t="shared" si="7"/>
        <v>-4855.7899999999991</v>
      </c>
      <c r="H23" s="23">
        <f t="shared" si="7"/>
        <v>-2380.0299999999997</v>
      </c>
      <c r="I23" s="23">
        <f t="shared" si="7"/>
        <v>-6239.8899999999994</v>
      </c>
      <c r="J23" s="23">
        <f t="shared" si="7"/>
        <v>790.33</v>
      </c>
      <c r="K23" s="23">
        <f t="shared" si="7"/>
        <v>-3768.09</v>
      </c>
      <c r="L23" s="31">
        <f t="shared" si="7"/>
        <v>2972.7</v>
      </c>
      <c r="M23" s="41">
        <f t="shared" si="0"/>
        <v>-15244.41</v>
      </c>
    </row>
    <row r="24" spans="1:13" ht="21" customHeight="1" thickBot="1">
      <c r="A24" s="24">
        <v>14</v>
      </c>
      <c r="B24" s="25" t="s">
        <v>20</v>
      </c>
      <c r="C24" s="26">
        <f>C11+C23</f>
        <v>19081.57</v>
      </c>
      <c r="D24" s="27">
        <f t="shared" ref="D24:L24" si="8">D11+D23</f>
        <v>11323.949999999999</v>
      </c>
      <c r="E24" s="27">
        <f t="shared" si="8"/>
        <v>11364.41</v>
      </c>
      <c r="F24" s="27">
        <f>F11+F23</f>
        <v>28798.25</v>
      </c>
      <c r="G24" s="27">
        <f t="shared" si="8"/>
        <v>2045.7900000000009</v>
      </c>
      <c r="H24" s="27">
        <f t="shared" si="8"/>
        <v>17880.670000000002</v>
      </c>
      <c r="I24" s="27">
        <f t="shared" si="8"/>
        <v>40436.74</v>
      </c>
      <c r="J24" s="27">
        <f t="shared" si="8"/>
        <v>37110.21</v>
      </c>
      <c r="K24" s="27">
        <f t="shared" si="8"/>
        <v>7976.0499999999993</v>
      </c>
      <c r="L24" s="35">
        <f t="shared" si="8"/>
        <v>84110.83</v>
      </c>
      <c r="M24" s="59">
        <f>SUM(C24:L24)</f>
        <v>260128.46999999997</v>
      </c>
    </row>
    <row r="25" spans="1:13" s="58" customFormat="1" ht="21" customHeight="1">
      <c r="A25" s="54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</row>
    <row r="26" spans="1:13" ht="15.75">
      <c r="B26" s="1" t="s">
        <v>22</v>
      </c>
      <c r="C26" s="1"/>
      <c r="D26" s="1"/>
      <c r="E26" s="1"/>
      <c r="F26" s="1"/>
      <c r="G26" s="1"/>
      <c r="H26" s="1"/>
      <c r="I26" s="1"/>
      <c r="J26" s="1"/>
      <c r="K26" s="1" t="s">
        <v>21</v>
      </c>
      <c r="L26" s="1"/>
    </row>
  </sheetData>
  <mergeCells count="12">
    <mergeCell ref="M9:M10"/>
    <mergeCell ref="A9:A10"/>
    <mergeCell ref="B1:L1"/>
    <mergeCell ref="B2:L2"/>
    <mergeCell ref="B3:L3"/>
    <mergeCell ref="B4:L4"/>
    <mergeCell ref="C9:I9"/>
    <mergeCell ref="J9:L9"/>
    <mergeCell ref="B9:B10"/>
    <mergeCell ref="A8:M8"/>
    <mergeCell ref="B7:M7"/>
    <mergeCell ref="A5:M5"/>
  </mergeCells>
  <hyperlinks>
    <hyperlink ref="B3" r:id="rId1" display="mailto:uk.avdeev@yandex.ru"/>
  </hyperlinks>
  <pageMargins left="0.23" right="0.2" top="0.3" bottom="0.3" header="0.22" footer="0.2"/>
  <pageSetup paperSize="9" orientation="landscape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2015-04-23T06:04:39Z</dcterms:modified>
</cp:coreProperties>
</file>